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<sst xmlns="http://schemas.openxmlformats.org/spreadsheetml/2006/main" count="134" uniqueCount="32">
  <si>
    <t>Wyznaczenie trasy i punktów wysokościowych przy liniowych robotach ziemnych (drogi) w terenie równinnym</t>
  </si>
  <si>
    <t>Profilowanie i zagęszczenie podłoża pod warstwy konstrukcyjne nawierzchni wykonane mechanicznie</t>
  </si>
  <si>
    <t>Mechaniczne skropienie warstw konstrukcyjnych emulsją asfaltową (0,7 kg/m2)</t>
  </si>
  <si>
    <t>Oczyszczenie warstw konstrukcyjnych mechanicznie</t>
  </si>
  <si>
    <t>Mechaniczne skropienie warstw konstrukcyjnych emulsją asfaltową (0,3 kg/m2)</t>
  </si>
  <si>
    <t>Wykonanie poboczy z kruszywa, warstwa górna, grubość warstwy po zagęszczeniu 10 cm</t>
  </si>
  <si>
    <t>Regulacja pionowa studzienek rewizyjnych</t>
  </si>
  <si>
    <t xml:space="preserve"> Regulacja pionowa studzienek dla zaworów wodociągowych lub gazowych.</t>
  </si>
  <si>
    <t>km</t>
  </si>
  <si>
    <t>m2</t>
  </si>
  <si>
    <t>szt.</t>
  </si>
  <si>
    <t>VAT</t>
  </si>
  <si>
    <t>Suma</t>
  </si>
  <si>
    <t>Wartość</t>
  </si>
  <si>
    <t>Kosztorys inwestorski</t>
  </si>
  <si>
    <t>Wykonanie warstwy ścieralnej z betonu asfaltowego AC11S, grubość warstwy po zagęszczeniu 4 cm</t>
  </si>
  <si>
    <t>Wykonanie warstwy wiążącej z betonu asfaltowego AC11W, grubość warstwy po zagęszczeniu 5 cm</t>
  </si>
  <si>
    <t>Remont ul. Kaczej</t>
  </si>
  <si>
    <t>Uzupełnienie istniejącej podbudowy warstwą kruszywa łamanego 0-31,5 grubość średnia 5 cm</t>
  </si>
  <si>
    <t>Remont ul. Zawadzkiej</t>
  </si>
  <si>
    <t>Remont ul. Krótkiej</t>
  </si>
  <si>
    <t>Remont ul. Jeżynowej</t>
  </si>
  <si>
    <t>Ilość</t>
  </si>
  <si>
    <t>Jedn.</t>
  </si>
  <si>
    <t>Stawka jedn.</t>
  </si>
  <si>
    <t>Frezowanie istniejącej nawierzchni</t>
  </si>
  <si>
    <t>Zebranie wywiezienie humusu z pobocza</t>
  </si>
  <si>
    <t>Zebranie oraz wywiezienie humusu z pobocza</t>
  </si>
  <si>
    <t>Uzupełnienie istniejącej podbudowy warstwą kruszywa łamanego 0-31,5 grubość średnia 12 cm</t>
  </si>
  <si>
    <t>Przebudowa progu zwalniającego z kostki brukowej</t>
  </si>
  <si>
    <t>Koryto wykonywane mechanicznie na poszerzeniui jezdni  w gruncie kat. II-IV, głębokość koryta 20 cm poszerzenie 25 cm z każdej strony</t>
  </si>
  <si>
    <t>Podbudowa z kruszywa łamanego 0/31,5 gr. 20 po zagęszceniu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</si>
</sst>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2">
    <font>
      <sz val="12"/>
      <color theme="1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4" fontId="0" fillId="0" borderId="0" xfId="58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44" fontId="40" fillId="0" borderId="0" xfId="58" applyFont="1" applyAlignment="1">
      <alignment/>
    </xf>
    <xf numFmtId="0" fontId="5" fillId="0" borderId="10" xfId="0" applyFont="1" applyBorder="1" applyAlignment="1">
      <alignment/>
    </xf>
    <xf numFmtId="44" fontId="5" fillId="0" borderId="10" xfId="58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44" fontId="5" fillId="0" borderId="0" xfId="58" applyFont="1" applyAlignment="1">
      <alignment/>
    </xf>
    <xf numFmtId="44" fontId="6" fillId="0" borderId="11" xfId="58" applyFont="1" applyBorder="1" applyAlignment="1">
      <alignment/>
    </xf>
    <xf numFmtId="44" fontId="6" fillId="0" borderId="10" xfId="58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B49">
      <selection activeCell="E51" sqref="E51:E64"/>
    </sheetView>
  </sheetViews>
  <sheetFormatPr defaultColWidth="9.00390625" defaultRowHeight="15.75"/>
  <cols>
    <col min="1" max="1" width="3.375" style="0" bestFit="1" customWidth="1"/>
    <col min="2" max="2" width="90.625" style="0" customWidth="1"/>
    <col min="3" max="3" width="8.75390625" style="5" customWidth="1"/>
    <col min="4" max="4" width="4.75390625" style="0" bestFit="1" customWidth="1"/>
    <col min="5" max="5" width="11.25390625" style="11" bestFit="1" customWidth="1"/>
    <col min="6" max="6" width="13.25390625" style="6" bestFit="1" customWidth="1"/>
    <col min="7" max="8" width="14.75390625" style="0" bestFit="1" customWidth="1"/>
  </cols>
  <sheetData>
    <row r="1" spans="1:7" ht="15" customHeight="1">
      <c r="A1" s="18" t="s">
        <v>14</v>
      </c>
      <c r="B1" s="18"/>
      <c r="C1" s="18"/>
      <c r="D1" s="18"/>
      <c r="E1" s="18"/>
      <c r="F1" s="18"/>
      <c r="G1" s="1"/>
    </row>
    <row r="2" spans="1:7" ht="15.75">
      <c r="A2" s="24" t="s">
        <v>17</v>
      </c>
      <c r="B2" s="24"/>
      <c r="C2" s="24"/>
      <c r="D2" s="24"/>
      <c r="E2" s="24"/>
      <c r="F2" s="24"/>
      <c r="G2" s="1"/>
    </row>
    <row r="3" spans="1:7" ht="15.75">
      <c r="A3" s="19"/>
      <c r="B3" s="19"/>
      <c r="C3" s="7" t="s">
        <v>22</v>
      </c>
      <c r="D3" s="7" t="s">
        <v>23</v>
      </c>
      <c r="E3" s="7" t="s">
        <v>24</v>
      </c>
      <c r="F3" s="8" t="s">
        <v>13</v>
      </c>
      <c r="G3" s="1"/>
    </row>
    <row r="4" spans="1:6" ht="15.75">
      <c r="A4" s="21"/>
      <c r="B4" s="2" t="s">
        <v>0</v>
      </c>
      <c r="C4" s="7">
        <v>0.45</v>
      </c>
      <c r="D4" s="2" t="s">
        <v>8</v>
      </c>
      <c r="E4" s="8"/>
      <c r="F4" s="8">
        <f>+E4*C4</f>
        <v>0</v>
      </c>
    </row>
    <row r="5" spans="1:6" ht="15.75">
      <c r="A5" s="22"/>
      <c r="B5" s="2" t="s">
        <v>1</v>
      </c>
      <c r="C5" s="7">
        <f>450*3.1</f>
        <v>1395</v>
      </c>
      <c r="D5" s="2" t="s">
        <v>9</v>
      </c>
      <c r="E5" s="8"/>
      <c r="F5" s="8">
        <f aca="true" t="shared" si="0" ref="F5:F15">+E5*C5</f>
        <v>0</v>
      </c>
    </row>
    <row r="6" spans="1:6" ht="15.75">
      <c r="A6" s="22"/>
      <c r="B6" s="2" t="s">
        <v>27</v>
      </c>
      <c r="C6" s="7">
        <f>450*2*0.5</f>
        <v>450</v>
      </c>
      <c r="D6" s="2" t="s">
        <v>9</v>
      </c>
      <c r="E6" s="8"/>
      <c r="F6" s="8">
        <f>+E6*C6</f>
        <v>0</v>
      </c>
    </row>
    <row r="7" spans="1:6" ht="15.75">
      <c r="A7" s="22"/>
      <c r="B7" s="2" t="s">
        <v>28</v>
      </c>
      <c r="C7" s="7">
        <v>500</v>
      </c>
      <c r="D7" s="2" t="s">
        <v>9</v>
      </c>
      <c r="E7" s="8"/>
      <c r="F7" s="8">
        <f t="shared" si="0"/>
        <v>0</v>
      </c>
    </row>
    <row r="8" spans="1:6" ht="15.75">
      <c r="A8" s="22"/>
      <c r="B8" s="2" t="s">
        <v>2</v>
      </c>
      <c r="C8" s="7">
        <f>450*3.1</f>
        <v>1395</v>
      </c>
      <c r="D8" s="2" t="s">
        <v>9</v>
      </c>
      <c r="E8" s="8"/>
      <c r="F8" s="8">
        <f t="shared" si="0"/>
        <v>0</v>
      </c>
    </row>
    <row r="9" spans="1:6" ht="15.75">
      <c r="A9" s="22"/>
      <c r="B9" s="2" t="s">
        <v>16</v>
      </c>
      <c r="C9" s="7">
        <f>+C8</f>
        <v>1395</v>
      </c>
      <c r="D9" s="2" t="s">
        <v>9</v>
      </c>
      <c r="E9" s="8"/>
      <c r="F9" s="8">
        <f t="shared" si="0"/>
        <v>0</v>
      </c>
    </row>
    <row r="10" spans="1:6" ht="15.75">
      <c r="A10" s="22"/>
      <c r="B10" s="2" t="s">
        <v>3</v>
      </c>
      <c r="C10" s="7">
        <f>450*3</f>
        <v>1350</v>
      </c>
      <c r="D10" s="2" t="s">
        <v>9</v>
      </c>
      <c r="E10" s="8"/>
      <c r="F10" s="8">
        <f t="shared" si="0"/>
        <v>0</v>
      </c>
    </row>
    <row r="11" spans="1:6" ht="15.75">
      <c r="A11" s="22"/>
      <c r="B11" s="2" t="s">
        <v>4</v>
      </c>
      <c r="C11" s="7">
        <f>+C10</f>
        <v>1350</v>
      </c>
      <c r="D11" s="2" t="s">
        <v>9</v>
      </c>
      <c r="E11" s="8"/>
      <c r="F11" s="8">
        <f t="shared" si="0"/>
        <v>0</v>
      </c>
    </row>
    <row r="12" spans="1:6" ht="15.75">
      <c r="A12" s="22"/>
      <c r="B12" s="2" t="s">
        <v>15</v>
      </c>
      <c r="C12" s="7">
        <f>+C11</f>
        <v>1350</v>
      </c>
      <c r="D12" s="2" t="s">
        <v>9</v>
      </c>
      <c r="E12" s="8"/>
      <c r="F12" s="8">
        <f t="shared" si="0"/>
        <v>0</v>
      </c>
    </row>
    <row r="13" spans="1:6" ht="15.75">
      <c r="A13" s="22"/>
      <c r="B13" s="2" t="s">
        <v>5</v>
      </c>
      <c r="C13" s="7">
        <v>450</v>
      </c>
      <c r="D13" s="2" t="s">
        <v>9</v>
      </c>
      <c r="E13" s="8"/>
      <c r="F13" s="8">
        <f t="shared" si="0"/>
        <v>0</v>
      </c>
    </row>
    <row r="14" spans="1:6" ht="15.75">
      <c r="A14" s="22"/>
      <c r="B14" s="2" t="s">
        <v>6</v>
      </c>
      <c r="C14" s="7">
        <v>8</v>
      </c>
      <c r="D14" s="2" t="s">
        <v>10</v>
      </c>
      <c r="E14" s="8"/>
      <c r="F14" s="8">
        <f t="shared" si="0"/>
        <v>0</v>
      </c>
    </row>
    <row r="15" spans="1:6" ht="15.75">
      <c r="A15" s="23"/>
      <c r="B15" s="2" t="s">
        <v>7</v>
      </c>
      <c r="C15" s="7">
        <v>2</v>
      </c>
      <c r="D15" s="2" t="s">
        <v>10</v>
      </c>
      <c r="E15" s="8"/>
      <c r="F15" s="8">
        <f t="shared" si="0"/>
        <v>0</v>
      </c>
    </row>
    <row r="16" spans="1:6" ht="15.75">
      <c r="A16" s="24" t="s">
        <v>19</v>
      </c>
      <c r="B16" s="24"/>
      <c r="C16" s="24"/>
      <c r="D16" s="24"/>
      <c r="E16" s="24"/>
      <c r="F16" s="24"/>
    </row>
    <row r="17" spans="1:6" ht="15.75">
      <c r="A17" s="20"/>
      <c r="B17" s="20"/>
      <c r="C17" s="7" t="s">
        <v>22</v>
      </c>
      <c r="D17" s="7" t="s">
        <v>23</v>
      </c>
      <c r="E17" s="7" t="s">
        <v>24</v>
      </c>
      <c r="F17" s="8" t="s">
        <v>13</v>
      </c>
    </row>
    <row r="18" spans="1:6" ht="15.75">
      <c r="A18" s="21"/>
      <c r="B18" s="2" t="s">
        <v>0</v>
      </c>
      <c r="C18" s="7">
        <v>0.6</v>
      </c>
      <c r="D18" s="7" t="s">
        <v>8</v>
      </c>
      <c r="E18" s="8"/>
      <c r="F18" s="8">
        <f>+E18*C18</f>
        <v>0</v>
      </c>
    </row>
    <row r="19" spans="1:6" ht="15.75">
      <c r="A19" s="22"/>
      <c r="B19" s="2" t="s">
        <v>1</v>
      </c>
      <c r="C19" s="7">
        <f>600*3.1</f>
        <v>1860</v>
      </c>
      <c r="D19" s="7" t="s">
        <v>9</v>
      </c>
      <c r="E19" s="8"/>
      <c r="F19" s="8">
        <f>+E19*C19</f>
        <v>0</v>
      </c>
    </row>
    <row r="20" spans="1:6" ht="15.75">
      <c r="A20" s="22"/>
      <c r="B20" s="2" t="s">
        <v>27</v>
      </c>
      <c r="C20" s="7">
        <f>600*0.5*2</f>
        <v>600</v>
      </c>
      <c r="D20" s="7" t="s">
        <v>9</v>
      </c>
      <c r="E20" s="8"/>
      <c r="F20" s="8">
        <f>+E20*C20</f>
        <v>0</v>
      </c>
    </row>
    <row r="21" spans="1:6" ht="15.75">
      <c r="A21" s="22"/>
      <c r="B21" s="2" t="s">
        <v>18</v>
      </c>
      <c r="C21" s="7">
        <v>800</v>
      </c>
      <c r="D21" s="7" t="s">
        <v>9</v>
      </c>
      <c r="E21" s="8"/>
      <c r="F21" s="8">
        <f aca="true" t="shared" si="1" ref="F21:F29">+E21*C21</f>
        <v>0</v>
      </c>
    </row>
    <row r="22" spans="1:6" ht="15.75">
      <c r="A22" s="22"/>
      <c r="B22" s="2" t="s">
        <v>2</v>
      </c>
      <c r="C22" s="7">
        <f>3.1*600</f>
        <v>1860</v>
      </c>
      <c r="D22" s="7" t="s">
        <v>9</v>
      </c>
      <c r="E22" s="8"/>
      <c r="F22" s="8">
        <f t="shared" si="1"/>
        <v>0</v>
      </c>
    </row>
    <row r="23" spans="1:6" ht="15.75">
      <c r="A23" s="22"/>
      <c r="B23" s="2" t="s">
        <v>16</v>
      </c>
      <c r="C23" s="7">
        <f>+C22</f>
        <v>1860</v>
      </c>
      <c r="D23" s="7" t="s">
        <v>9</v>
      </c>
      <c r="E23" s="8"/>
      <c r="F23" s="8">
        <f t="shared" si="1"/>
        <v>0</v>
      </c>
    </row>
    <row r="24" spans="1:6" ht="15.75">
      <c r="A24" s="22"/>
      <c r="B24" s="2" t="s">
        <v>3</v>
      </c>
      <c r="C24" s="7">
        <f>3*600</f>
        <v>1800</v>
      </c>
      <c r="D24" s="7" t="s">
        <v>9</v>
      </c>
      <c r="E24" s="8"/>
      <c r="F24" s="8">
        <f t="shared" si="1"/>
        <v>0</v>
      </c>
    </row>
    <row r="25" spans="1:6" ht="15.75">
      <c r="A25" s="22"/>
      <c r="B25" s="2" t="s">
        <v>4</v>
      </c>
      <c r="C25" s="7">
        <v>1800</v>
      </c>
      <c r="D25" s="7" t="s">
        <v>9</v>
      </c>
      <c r="E25" s="8"/>
      <c r="F25" s="8">
        <f t="shared" si="1"/>
        <v>0</v>
      </c>
    </row>
    <row r="26" spans="1:6" ht="15.75">
      <c r="A26" s="22"/>
      <c r="B26" s="2" t="s">
        <v>15</v>
      </c>
      <c r="C26" s="7">
        <v>1800</v>
      </c>
      <c r="D26" s="7" t="s">
        <v>9</v>
      </c>
      <c r="E26" s="8"/>
      <c r="F26" s="8">
        <f t="shared" si="1"/>
        <v>0</v>
      </c>
    </row>
    <row r="27" spans="1:6" ht="15.75">
      <c r="A27" s="22"/>
      <c r="B27" s="2" t="s">
        <v>5</v>
      </c>
      <c r="C27" s="7">
        <f>+C20</f>
        <v>600</v>
      </c>
      <c r="D27" s="7" t="s">
        <v>9</v>
      </c>
      <c r="E27" s="8"/>
      <c r="F27" s="8">
        <f t="shared" si="1"/>
        <v>0</v>
      </c>
    </row>
    <row r="28" spans="1:6" ht="15.75">
      <c r="A28" s="22"/>
      <c r="B28" s="2" t="s">
        <v>6</v>
      </c>
      <c r="C28" s="7">
        <v>15</v>
      </c>
      <c r="D28" s="7" t="s">
        <v>10</v>
      </c>
      <c r="E28" s="8"/>
      <c r="F28" s="8">
        <f t="shared" si="1"/>
        <v>0</v>
      </c>
    </row>
    <row r="29" spans="1:6" ht="15.75">
      <c r="A29" s="23"/>
      <c r="B29" s="2" t="s">
        <v>7</v>
      </c>
      <c r="C29" s="7">
        <v>6</v>
      </c>
      <c r="D29" s="7" t="s">
        <v>10</v>
      </c>
      <c r="E29" s="8"/>
      <c r="F29" s="8">
        <f t="shared" si="1"/>
        <v>0</v>
      </c>
    </row>
    <row r="30" spans="1:6" ht="15.75">
      <c r="A30" s="24" t="s">
        <v>20</v>
      </c>
      <c r="B30" s="24"/>
      <c r="C30" s="24"/>
      <c r="D30" s="24"/>
      <c r="E30" s="24"/>
      <c r="F30" s="24"/>
    </row>
    <row r="31" spans="1:6" ht="15.75">
      <c r="A31" s="20"/>
      <c r="B31" s="20"/>
      <c r="C31" s="7" t="s">
        <v>22</v>
      </c>
      <c r="D31" s="7" t="s">
        <v>23</v>
      </c>
      <c r="E31" s="7" t="s">
        <v>24</v>
      </c>
      <c r="F31" s="8" t="s">
        <v>13</v>
      </c>
    </row>
    <row r="32" spans="1:6" ht="15.75">
      <c r="A32" s="21"/>
      <c r="B32" s="2" t="s">
        <v>0</v>
      </c>
      <c r="C32" s="7">
        <v>0.28</v>
      </c>
      <c r="D32" s="2" t="s">
        <v>8</v>
      </c>
      <c r="E32" s="8"/>
      <c r="F32" s="8">
        <f>+E32*C32</f>
        <v>0</v>
      </c>
    </row>
    <row r="33" spans="1:6" ht="15.75">
      <c r="A33" s="22"/>
      <c r="B33" s="2" t="s">
        <v>27</v>
      </c>
      <c r="C33" s="7">
        <f>280*2*0.5</f>
        <v>280</v>
      </c>
      <c r="D33" s="2" t="s">
        <v>9</v>
      </c>
      <c r="E33" s="8"/>
      <c r="F33" s="8">
        <f>+E33*C33</f>
        <v>0</v>
      </c>
    </row>
    <row r="34" spans="1:6" ht="31.5">
      <c r="A34" s="22"/>
      <c r="B34" s="17" t="s">
        <v>30</v>
      </c>
      <c r="C34" s="7">
        <v>80</v>
      </c>
      <c r="D34" s="2" t="s">
        <v>9</v>
      </c>
      <c r="E34" s="8"/>
      <c r="F34" s="8">
        <f>+E34*C34</f>
        <v>0</v>
      </c>
    </row>
    <row r="35" spans="1:6" ht="15.75">
      <c r="A35" s="22"/>
      <c r="B35" s="17" t="s">
        <v>31</v>
      </c>
      <c r="C35" s="7">
        <f>+C34</f>
        <v>80</v>
      </c>
      <c r="D35" s="2" t="s">
        <v>9</v>
      </c>
      <c r="E35" s="8"/>
      <c r="F35" s="8">
        <f>+E35*C35</f>
        <v>0</v>
      </c>
    </row>
    <row r="36" spans="1:6" ht="15.75">
      <c r="A36" s="22"/>
      <c r="B36" s="2" t="s">
        <v>25</v>
      </c>
      <c r="C36" s="7">
        <f>280*1.5</f>
        <v>420</v>
      </c>
      <c r="D36" s="2" t="s">
        <v>9</v>
      </c>
      <c r="E36" s="8"/>
      <c r="F36" s="8">
        <f>+E36*C36</f>
        <v>0</v>
      </c>
    </row>
    <row r="37" spans="1:6" ht="15.75">
      <c r="A37" s="22"/>
      <c r="B37" s="2" t="s">
        <v>1</v>
      </c>
      <c r="C37" s="7">
        <f>2*280</f>
        <v>560</v>
      </c>
      <c r="D37" s="2" t="s">
        <v>9</v>
      </c>
      <c r="E37" s="8"/>
      <c r="F37" s="8">
        <f>+E37*C37</f>
        <v>0</v>
      </c>
    </row>
    <row r="38" spans="1:6" ht="15.75">
      <c r="A38" s="22"/>
      <c r="B38" s="2" t="s">
        <v>26</v>
      </c>
      <c r="C38" s="7">
        <v>280</v>
      </c>
      <c r="D38" s="2" t="s">
        <v>9</v>
      </c>
      <c r="E38" s="8"/>
      <c r="F38" s="8">
        <f>+E38*C38</f>
        <v>0</v>
      </c>
    </row>
    <row r="39" spans="1:6" ht="15.75">
      <c r="A39" s="22"/>
      <c r="B39" s="2" t="s">
        <v>18</v>
      </c>
      <c r="C39" s="7">
        <f>2.2*280+4*16</f>
        <v>680</v>
      </c>
      <c r="D39" s="2" t="s">
        <v>9</v>
      </c>
      <c r="E39" s="8"/>
      <c r="F39" s="8">
        <f aca="true" t="shared" si="2" ref="F39:F46">+E39*C39</f>
        <v>0</v>
      </c>
    </row>
    <row r="40" spans="1:6" ht="15.75">
      <c r="A40" s="22"/>
      <c r="B40" s="2" t="s">
        <v>2</v>
      </c>
      <c r="C40" s="7">
        <f>2.2*280+4*16</f>
        <v>680</v>
      </c>
      <c r="D40" s="2" t="s">
        <v>9</v>
      </c>
      <c r="E40" s="8"/>
      <c r="F40" s="8">
        <f t="shared" si="2"/>
        <v>0</v>
      </c>
    </row>
    <row r="41" spans="1:6" ht="15.75">
      <c r="A41" s="22"/>
      <c r="B41" s="2" t="s">
        <v>16</v>
      </c>
      <c r="C41" s="7">
        <f>+C40</f>
        <v>680</v>
      </c>
      <c r="D41" s="2" t="s">
        <v>9</v>
      </c>
      <c r="E41" s="8"/>
      <c r="F41" s="8">
        <f t="shared" si="2"/>
        <v>0</v>
      </c>
    </row>
    <row r="42" spans="1:6" ht="15.75">
      <c r="A42" s="22"/>
      <c r="B42" s="2" t="s">
        <v>3</v>
      </c>
      <c r="C42" s="7">
        <f>+C41</f>
        <v>680</v>
      </c>
      <c r="D42" s="2" t="s">
        <v>9</v>
      </c>
      <c r="E42" s="8"/>
      <c r="F42" s="8">
        <f t="shared" si="2"/>
        <v>0</v>
      </c>
    </row>
    <row r="43" spans="1:6" ht="15.75">
      <c r="A43" s="22"/>
      <c r="B43" s="2" t="s">
        <v>4</v>
      </c>
      <c r="C43" s="7">
        <f>+C42</f>
        <v>680</v>
      </c>
      <c r="D43" s="2" t="s">
        <v>9</v>
      </c>
      <c r="E43" s="8"/>
      <c r="F43" s="8">
        <f t="shared" si="2"/>
        <v>0</v>
      </c>
    </row>
    <row r="44" spans="1:6" ht="15.75">
      <c r="A44" s="22"/>
      <c r="B44" s="2" t="s">
        <v>15</v>
      </c>
      <c r="C44" s="7">
        <f>280*5+4*16</f>
        <v>1464</v>
      </c>
      <c r="D44" s="2" t="s">
        <v>9</v>
      </c>
      <c r="E44" s="8"/>
      <c r="F44" s="8">
        <f t="shared" si="2"/>
        <v>0</v>
      </c>
    </row>
    <row r="45" spans="1:6" ht="15.75">
      <c r="A45" s="22"/>
      <c r="B45" s="2" t="s">
        <v>5</v>
      </c>
      <c r="C45" s="7">
        <v>280</v>
      </c>
      <c r="D45" s="2" t="s">
        <v>9</v>
      </c>
      <c r="E45" s="8"/>
      <c r="F45" s="8">
        <f t="shared" si="2"/>
        <v>0</v>
      </c>
    </row>
    <row r="46" spans="1:6" ht="15.75">
      <c r="A46" s="22"/>
      <c r="B46" s="2" t="s">
        <v>6</v>
      </c>
      <c r="C46" s="7">
        <v>2</v>
      </c>
      <c r="D46" s="2" t="s">
        <v>10</v>
      </c>
      <c r="E46" s="8"/>
      <c r="F46" s="8">
        <f t="shared" si="2"/>
        <v>0</v>
      </c>
    </row>
    <row r="47" spans="1:6" ht="15.75">
      <c r="A47" s="22"/>
      <c r="B47" s="2" t="s">
        <v>7</v>
      </c>
      <c r="C47" s="7">
        <v>2</v>
      </c>
      <c r="D47" s="2" t="s">
        <v>10</v>
      </c>
      <c r="E47" s="8"/>
      <c r="F47" s="8">
        <f>+E47*C47</f>
        <v>0</v>
      </c>
    </row>
    <row r="48" spans="1:6" ht="15.75">
      <c r="A48" s="23"/>
      <c r="B48" s="13" t="s">
        <v>29</v>
      </c>
      <c r="C48" s="11">
        <v>1</v>
      </c>
      <c r="D48" s="13" t="s">
        <v>10</v>
      </c>
      <c r="E48" s="14"/>
      <c r="F48" s="14">
        <f>+E48*C48</f>
        <v>0</v>
      </c>
    </row>
    <row r="49" spans="1:6" ht="15.75">
      <c r="A49" s="24" t="s">
        <v>21</v>
      </c>
      <c r="B49" s="24"/>
      <c r="C49" s="24"/>
      <c r="D49" s="24"/>
      <c r="E49" s="24"/>
      <c r="F49" s="24"/>
    </row>
    <row r="50" spans="1:6" ht="15.75">
      <c r="A50" s="20"/>
      <c r="B50" s="20"/>
      <c r="C50" s="7" t="s">
        <v>22</v>
      </c>
      <c r="D50" s="2" t="s">
        <v>23</v>
      </c>
      <c r="E50" s="7" t="s">
        <v>24</v>
      </c>
      <c r="F50" s="8" t="s">
        <v>13</v>
      </c>
    </row>
    <row r="51" spans="1:6" ht="15.75">
      <c r="A51" s="21"/>
      <c r="B51" s="2" t="s">
        <v>0</v>
      </c>
      <c r="C51" s="7">
        <v>0.55</v>
      </c>
      <c r="D51" s="2" t="s">
        <v>8</v>
      </c>
      <c r="E51" s="8"/>
      <c r="F51" s="8">
        <f>+E51*C51</f>
        <v>0</v>
      </c>
    </row>
    <row r="52" spans="1:6" ht="15.75">
      <c r="A52" s="22"/>
      <c r="B52" s="2" t="s">
        <v>1</v>
      </c>
      <c r="C52" s="7">
        <f>550*3.5</f>
        <v>1925</v>
      </c>
      <c r="D52" s="2" t="s">
        <v>9</v>
      </c>
      <c r="E52" s="8"/>
      <c r="F52" s="8">
        <f>+E52*C52</f>
        <v>0</v>
      </c>
    </row>
    <row r="53" spans="1:6" ht="31.5">
      <c r="A53" s="22"/>
      <c r="B53" s="17" t="s">
        <v>30</v>
      </c>
      <c r="C53" s="7">
        <f>550*2*0.25</f>
        <v>275</v>
      </c>
      <c r="D53" s="2" t="s">
        <v>9</v>
      </c>
      <c r="E53" s="8"/>
      <c r="F53" s="8">
        <f>+E53*C53</f>
        <v>0</v>
      </c>
    </row>
    <row r="54" spans="1:6" ht="15.75">
      <c r="A54" s="22"/>
      <c r="B54" s="17" t="s">
        <v>31</v>
      </c>
      <c r="C54" s="7">
        <f>+C53</f>
        <v>275</v>
      </c>
      <c r="D54" s="2" t="s">
        <v>9</v>
      </c>
      <c r="E54" s="8"/>
      <c r="F54" s="8">
        <f>+E54*C54</f>
        <v>0</v>
      </c>
    </row>
    <row r="55" spans="1:6" ht="15.75">
      <c r="A55" s="22"/>
      <c r="B55" s="2" t="s">
        <v>27</v>
      </c>
      <c r="C55" s="7">
        <v>550</v>
      </c>
      <c r="D55" s="2" t="s">
        <v>9</v>
      </c>
      <c r="E55" s="8"/>
      <c r="F55" s="8">
        <f>+E55*C55</f>
        <v>0</v>
      </c>
    </row>
    <row r="56" spans="1:6" ht="15.75">
      <c r="A56" s="22"/>
      <c r="B56" s="2" t="s">
        <v>18</v>
      </c>
      <c r="C56" s="7">
        <f>300*3</f>
        <v>900</v>
      </c>
      <c r="D56" s="2" t="s">
        <v>9</v>
      </c>
      <c r="E56" s="8"/>
      <c r="F56" s="8">
        <f aca="true" t="shared" si="3" ref="F56:F64">+E56*C56</f>
        <v>0</v>
      </c>
    </row>
    <row r="57" spans="1:6" ht="15.75">
      <c r="A57" s="22"/>
      <c r="B57" s="2" t="s">
        <v>2</v>
      </c>
      <c r="C57" s="7">
        <f>550*3.1</f>
        <v>1705</v>
      </c>
      <c r="D57" s="2" t="s">
        <v>9</v>
      </c>
      <c r="E57" s="8"/>
      <c r="F57" s="8">
        <f t="shared" si="3"/>
        <v>0</v>
      </c>
    </row>
    <row r="58" spans="1:6" ht="15.75">
      <c r="A58" s="22"/>
      <c r="B58" s="2" t="s">
        <v>16</v>
      </c>
      <c r="C58" s="7">
        <f>+C57</f>
        <v>1705</v>
      </c>
      <c r="D58" s="2" t="s">
        <v>9</v>
      </c>
      <c r="E58" s="8"/>
      <c r="F58" s="8">
        <f t="shared" si="3"/>
        <v>0</v>
      </c>
    </row>
    <row r="59" spans="1:6" ht="15.75">
      <c r="A59" s="22"/>
      <c r="B59" s="2" t="s">
        <v>3</v>
      </c>
      <c r="C59" s="7">
        <f>550*3</f>
        <v>1650</v>
      </c>
      <c r="D59" s="2" t="s">
        <v>9</v>
      </c>
      <c r="E59" s="8"/>
      <c r="F59" s="8">
        <f t="shared" si="3"/>
        <v>0</v>
      </c>
    </row>
    <row r="60" spans="1:6" ht="15.75">
      <c r="A60" s="22"/>
      <c r="B60" s="2" t="s">
        <v>4</v>
      </c>
      <c r="C60" s="7">
        <f>+C59</f>
        <v>1650</v>
      </c>
      <c r="D60" s="2" t="s">
        <v>9</v>
      </c>
      <c r="E60" s="8"/>
      <c r="F60" s="8">
        <f t="shared" si="3"/>
        <v>0</v>
      </c>
    </row>
    <row r="61" spans="1:6" ht="15.75">
      <c r="A61" s="22"/>
      <c r="B61" s="2" t="s">
        <v>15</v>
      </c>
      <c r="C61" s="7">
        <f>550*3</f>
        <v>1650</v>
      </c>
      <c r="D61" s="2" t="s">
        <v>9</v>
      </c>
      <c r="E61" s="8"/>
      <c r="F61" s="8">
        <f t="shared" si="3"/>
        <v>0</v>
      </c>
    </row>
    <row r="62" spans="1:6" ht="15.75">
      <c r="A62" s="22"/>
      <c r="B62" s="2" t="s">
        <v>5</v>
      </c>
      <c r="C62" s="7">
        <v>550</v>
      </c>
      <c r="D62" s="2" t="s">
        <v>9</v>
      </c>
      <c r="E62" s="8"/>
      <c r="F62" s="8">
        <f t="shared" si="3"/>
        <v>0</v>
      </c>
    </row>
    <row r="63" spans="1:6" ht="15.75">
      <c r="A63" s="22"/>
      <c r="B63" s="2" t="s">
        <v>6</v>
      </c>
      <c r="C63" s="7">
        <v>3</v>
      </c>
      <c r="D63" s="7" t="s">
        <v>10</v>
      </c>
      <c r="E63" s="8"/>
      <c r="F63" s="8">
        <f t="shared" si="3"/>
        <v>0</v>
      </c>
    </row>
    <row r="64" spans="1:6" ht="15.75">
      <c r="A64" s="23"/>
      <c r="B64" s="2" t="s">
        <v>7</v>
      </c>
      <c r="C64" s="7">
        <v>3</v>
      </c>
      <c r="D64" s="7" t="s">
        <v>10</v>
      </c>
      <c r="E64" s="8"/>
      <c r="F64" s="8">
        <f t="shared" si="3"/>
        <v>0</v>
      </c>
    </row>
    <row r="65" spans="5:6" ht="15.75">
      <c r="E65" s="9" t="s">
        <v>12</v>
      </c>
      <c r="F65" s="15">
        <f>SUM(F4:F64)</f>
        <v>0</v>
      </c>
    </row>
    <row r="66" spans="5:6" ht="15.75">
      <c r="E66" s="10" t="s">
        <v>11</v>
      </c>
      <c r="F66" s="16">
        <f>+F67-F65</f>
        <v>0</v>
      </c>
    </row>
    <row r="67" spans="5:8" ht="15.75">
      <c r="E67" s="10" t="s">
        <v>13</v>
      </c>
      <c r="F67" s="16">
        <f>+F65*1.23</f>
        <v>0</v>
      </c>
      <c r="G67" s="3"/>
      <c r="H67" s="4"/>
    </row>
    <row r="68" ht="15.75">
      <c r="G68" s="12"/>
    </row>
  </sheetData>
  <sheetProtection/>
  <mergeCells count="13">
    <mergeCell ref="A1:F1"/>
    <mergeCell ref="A3:B3"/>
    <mergeCell ref="A17:B17"/>
    <mergeCell ref="A31:B31"/>
    <mergeCell ref="A51:A64"/>
    <mergeCell ref="A50:B50"/>
    <mergeCell ref="A2:F2"/>
    <mergeCell ref="A16:F16"/>
    <mergeCell ref="A30:F30"/>
    <mergeCell ref="A49:F49"/>
    <mergeCell ref="A4:A15"/>
    <mergeCell ref="A18:A29"/>
    <mergeCell ref="A32:A48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Grzesiak</dc:creator>
  <cp:keywords/>
  <dc:description/>
  <cp:lastModifiedBy>dda</cp:lastModifiedBy>
  <cp:lastPrinted>2016-03-14T07:53:37Z</cp:lastPrinted>
  <dcterms:created xsi:type="dcterms:W3CDTF">2015-09-23T10:02:03Z</dcterms:created>
  <dcterms:modified xsi:type="dcterms:W3CDTF">2016-03-31T10:38:18Z</dcterms:modified>
  <cp:category/>
  <cp:version/>
  <cp:contentType/>
  <cp:contentStatus/>
</cp:coreProperties>
</file>